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3\REQUERIMIENTO DRA. ELIZABETH MARTINEZ\"/>
    </mc:Choice>
  </mc:AlternateContent>
  <bookViews>
    <workbookView xWindow="0" yWindow="0" windowWidth="28800" windowHeight="12435"/>
  </bookViews>
  <sheets>
    <sheet name="DCE" sheetId="1" r:id="rId1"/>
  </sheets>
  <calcPr calcId="152511"/>
</workbook>
</file>

<file path=xl/calcChain.xml><?xml version="1.0" encoding="utf-8"?>
<calcChain xmlns="http://schemas.openxmlformats.org/spreadsheetml/2006/main">
  <c r="O21" i="1" l="1"/>
  <c r="V21" i="1" s="1"/>
  <c r="O19" i="1"/>
  <c r="X19" i="1" s="1"/>
  <c r="O17" i="1"/>
  <c r="X17" i="1" s="1"/>
  <c r="O15" i="1"/>
  <c r="X15" i="1" s="1"/>
  <c r="O13" i="1"/>
  <c r="U13" i="1" s="1"/>
  <c r="O12" i="1"/>
  <c r="U12" i="1" s="1"/>
  <c r="O11" i="1"/>
  <c r="X11" i="1" s="1"/>
  <c r="O10" i="1"/>
  <c r="U10" i="1" s="1"/>
  <c r="T20" i="1"/>
  <c r="S20" i="1"/>
  <c r="R20" i="1"/>
  <c r="Q20" i="1"/>
  <c r="P20" i="1"/>
  <c r="N20" i="1"/>
  <c r="M20" i="1"/>
  <c r="L20" i="1"/>
  <c r="K20" i="1"/>
  <c r="J20" i="1"/>
  <c r="T18" i="1"/>
  <c r="S18" i="1"/>
  <c r="R18" i="1"/>
  <c r="Q18" i="1"/>
  <c r="P18" i="1"/>
  <c r="N18" i="1"/>
  <c r="M18" i="1"/>
  <c r="L18" i="1"/>
  <c r="K18" i="1"/>
  <c r="J18" i="1"/>
  <c r="T16" i="1"/>
  <c r="S16" i="1"/>
  <c r="R16" i="1"/>
  <c r="Q16" i="1"/>
  <c r="P16" i="1"/>
  <c r="N16" i="1"/>
  <c r="M16" i="1"/>
  <c r="L16" i="1"/>
  <c r="K16" i="1"/>
  <c r="J16" i="1"/>
  <c r="T14" i="1"/>
  <c r="S14" i="1"/>
  <c r="R14" i="1"/>
  <c r="Q14" i="1"/>
  <c r="P14" i="1"/>
  <c r="N14" i="1"/>
  <c r="M14" i="1"/>
  <c r="L14" i="1"/>
  <c r="K14" i="1"/>
  <c r="J14" i="1"/>
  <c r="T9" i="1"/>
  <c r="S9" i="1"/>
  <c r="R9" i="1"/>
  <c r="Q9" i="1"/>
  <c r="P9" i="1"/>
  <c r="N9" i="1"/>
  <c r="M9" i="1"/>
  <c r="L9" i="1"/>
  <c r="K9" i="1"/>
  <c r="J9" i="1"/>
  <c r="O20" i="1" l="1"/>
  <c r="U20" i="1" s="1"/>
  <c r="W10" i="1"/>
  <c r="X12" i="1"/>
  <c r="V19" i="1"/>
  <c r="W19" i="1"/>
  <c r="W12" i="1"/>
  <c r="W15" i="1"/>
  <c r="O14" i="1"/>
  <c r="U14" i="1" s="1"/>
  <c r="V15" i="1"/>
  <c r="V17" i="1"/>
  <c r="W17" i="1"/>
  <c r="X10" i="1"/>
  <c r="V10" i="1"/>
  <c r="V12" i="1"/>
  <c r="U15" i="1"/>
  <c r="U17" i="1"/>
  <c r="U19" i="1"/>
  <c r="U21" i="1"/>
  <c r="W21" i="1"/>
  <c r="U11" i="1"/>
  <c r="X21" i="1"/>
  <c r="V11" i="1"/>
  <c r="W11" i="1"/>
  <c r="O9" i="1"/>
  <c r="U9" i="1" s="1"/>
  <c r="O18" i="1"/>
  <c r="U18" i="1" s="1"/>
  <c r="O16" i="1"/>
  <c r="U16" i="1" s="1"/>
  <c r="N8" i="1"/>
  <c r="N22" i="1" s="1"/>
  <c r="P8" i="1"/>
  <c r="P22" i="1" s="1"/>
  <c r="M8" i="1"/>
  <c r="Q8" i="1"/>
  <c r="Q22" i="1" s="1"/>
  <c r="R8" i="1"/>
  <c r="J8" i="1"/>
  <c r="J22" i="1" s="1"/>
  <c r="S8" i="1"/>
  <c r="K8" i="1"/>
  <c r="K22" i="1" s="1"/>
  <c r="T8" i="1"/>
  <c r="L8" i="1"/>
  <c r="L22" i="1" s="1"/>
  <c r="X14" i="1" l="1"/>
  <c r="X20" i="1"/>
  <c r="W20" i="1"/>
  <c r="V20" i="1"/>
  <c r="X16" i="1"/>
  <c r="X18" i="1"/>
  <c r="V14" i="1"/>
  <c r="W14" i="1"/>
  <c r="W18" i="1"/>
  <c r="X9" i="1"/>
  <c r="V9" i="1"/>
  <c r="W9" i="1"/>
  <c r="V18" i="1"/>
  <c r="V16" i="1"/>
  <c r="W16" i="1"/>
  <c r="R22" i="1"/>
  <c r="T22" i="1"/>
  <c r="S22" i="1"/>
  <c r="M22" i="1"/>
  <c r="O8" i="1"/>
  <c r="U8" i="1" s="1"/>
  <c r="W8" i="1" l="1"/>
  <c r="X8" i="1"/>
  <c r="V8" i="1"/>
  <c r="O22" i="1"/>
  <c r="U22" i="1" s="1"/>
  <c r="W22" i="1" l="1"/>
  <c r="V22" i="1"/>
  <c r="X22" i="1"/>
</calcChain>
</file>

<file path=xl/sharedStrings.xml><?xml version="1.0" encoding="utf-8"?>
<sst xmlns="http://schemas.openxmlformats.org/spreadsheetml/2006/main" count="99" uniqueCount="59">
  <si>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</si>
  <si>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</si>
  <si>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</si>
  <si>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</si>
  <si>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</si>
  <si>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</si>
  <si>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</si>
  <si>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</si>
  <si>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</si>
  <si>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</si>
  <si>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</si>
  <si>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</si>
  <si>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</si>
  <si>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</si>
  <si>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</si>
  <si>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</si>
  <si>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</si>
  <si>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</si>
  <si>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</si>
  <si>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</si>
  <si>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</si>
  <si>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</si>
  <si>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</si>
  <si>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</si>
  <si>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</si>
  <si>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</si>
  <si>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</si>
  <si>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</si>
  <si>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04</t>
  </si>
  <si>
    <t>012</t>
  </si>
  <si>
    <t>INCAPACIDADES Y LICENCIAS DE MATERNIDAD Y PATERNIDAD (NO DE PENSIONES)</t>
  </si>
  <si>
    <t>08</t>
  </si>
  <si>
    <t>IMPUESTOS</t>
  </si>
  <si>
    <t>SSF</t>
  </si>
  <si>
    <t>C</t>
  </si>
  <si>
    <t>3501</t>
  </si>
  <si>
    <t>0200</t>
  </si>
  <si>
    <t>2</t>
  </si>
  <si>
    <t>16</t>
  </si>
  <si>
    <t>OTROS GASTOS DE PERSONAL - DISTRIBUCIÓN PREVIO CONCEPTO DGPPN</t>
  </si>
  <si>
    <t>FORTALECIMIENTO DE LOS SERVICIOS BRINDADOS A LOS USUARIOS DE COMERCIO EXTERIOR A NIVEL  NACIONAL</t>
  </si>
  <si>
    <t>GASTOS DE PERSONAL</t>
  </si>
  <si>
    <t>GASTOS DE FUNCIONAMIENTO</t>
  </si>
  <si>
    <t>TRANSFERENCIAS CORRIENTES</t>
  </si>
  <si>
    <t>GASTOS POR TRIBUTOS, MULTAS, SANCIONES E INTERESES DE MORA</t>
  </si>
  <si>
    <t xml:space="preserve">GASTOS DE INVERSION </t>
  </si>
  <si>
    <t xml:space="preserve">ADQUISICION DE BIENES Y SERVICIOS </t>
  </si>
  <si>
    <t>TOTAL PRESUPUESTO A+C</t>
  </si>
  <si>
    <t>APROPIACION SIN COMPROMETER</t>
  </si>
  <si>
    <t xml:space="preserve">APR. VIGENTE DESPUES DE BLOQUEOS </t>
  </si>
  <si>
    <t>COMP/ APR</t>
  </si>
  <si>
    <t>OBLIG/ APR</t>
  </si>
  <si>
    <t>PAGO/ APR</t>
  </si>
  <si>
    <t>MINISTERIO DE COMERCIO INDUSTRIA Y TURISMO</t>
  </si>
  <si>
    <t>INFORME DE EJECUCIÓN PRESUPUESTAL ACUMULADA CON CORTE AL 07 DE SEPTIEMBRE DE 2023</t>
  </si>
  <si>
    <t xml:space="preserve">Fuente de Información: SIIF Nación </t>
  </si>
  <si>
    <t>Nota 1: Ley No. 2276 del 29 de noviembre de 2022. Por la cual se decreta el presupuesto de rentas y recursos de capital y ley de apropiaciones para la vigencia fiscal del 1o. de enero al 31 de diciembre de 2023</t>
  </si>
  <si>
    <t xml:space="preserve">Nota 2: Decreto No. 2590 del 23 de diciembre de 2022.  Por el cual se liquida el Presupuesto General de la Nación para la vigencia fiscal de 2023, se detallan las apropiaciones y se clasifican y definen los gastos. </t>
  </si>
  <si>
    <t xml:space="preserve">UNIDAD EJECUTORA 3501-02 DIRECCIÓN DE COMERCIO EXTERIOR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</si>
</sst>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9">
    <font>
      <sz val="11"/>
      <color rgb="FF000000"/>
      <name val="Calibri"/>
      <family val="2"/>
      <scheme val="minor"/>
    </font>
    <font>
      <sz val="11"/>
      <name val="Calibri"/>
    </font>
    <font>
      <sz val="11"/>
      <name val="Calibri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8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 style="thin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 style="thick">
        <color rgb="FFD3D3D3"/>
      </left>
      <right style="thick">
        <color rgb="FFD3D3D3"/>
      </right>
      <top/>
      <bottom style="thick">
        <color rgb="FFD3D3D3"/>
      </bottom>
      <diagonal/>
    </border>
  </borders>
  <cellStyleXfs count="1">
    <xf numFmtId="0" fontId="0" fillId="0" borderId="0"/>
  </cellStyleXfs>
  <cellXfs count="27"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5" fillId="0" borderId="1" xfId="0" applyNumberFormat="1" applyFont="1" applyFill="1" applyBorder="1" applyAlignment="1">
      <alignment horizontal="right" vertical="center" wrapText="1"/>
    </xf>
    <xf numFmtId="10" fontId="5" fillId="0" borderId="1" xfId="0" applyNumberFormat="1" applyFont="1" applyFill="1" applyBorder="1" applyAlignment="1">
      <alignment horizontal="right" vertical="center" wrapText="1"/>
    </xf>
    <xf numFmtId="7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horizontal="right" vertical="center" wrapText="1"/>
    </xf>
    <xf numFmtId="10" fontId="2" fillId="0" borderId="0" xfId="0" applyNumberFormat="1" applyFont="1" applyFill="1" applyBorder="1" applyAlignment="1">
      <alignment horizontal="right" vertical="center" wrapText="1"/>
    </xf>
    <xf numFmtId="0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7" fontId="3" fillId="3" borderId="1" xfId="0" applyNumberFormat="1" applyFont="1" applyFill="1" applyBorder="1" applyAlignment="1">
      <alignment horizontal="right" vertical="center" wrapText="1" readingOrder="1"/>
    </xf>
    <xf numFmtId="7" fontId="5" fillId="3" borderId="1" xfId="0" applyNumberFormat="1" applyFont="1" applyFill="1" applyBorder="1" applyAlignment="1">
      <alignment horizontal="right" vertical="center" wrapText="1"/>
    </xf>
    <xf numFmtId="10" fontId="5" fillId="3" borderId="1" xfId="0" applyNumberFormat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center" vertical="center" wrapText="1" readingOrder="1"/>
    </xf>
    <xf numFmtId="0" fontId="8" fillId="3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333375</xdr:colOff>
      <xdr:row>2</xdr:row>
      <xdr:rowOff>47625</xdr:rowOff>
    </xdr:to>
    <xdr:pic>
      <xdr:nvPicPr>
        <xdr:cNvPr id="2" name="Imagen 2" descr="cid:image001.png@01D98E73.A0D7069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142875</xdr:colOff>
      <xdr:row>0</xdr:row>
      <xdr:rowOff>76200</xdr:rowOff>
    </xdr:from>
    <xdr:to>
      <xdr:col>23</xdr:col>
      <xdr:colOff>274569</xdr:colOff>
      <xdr:row>3</xdr:row>
      <xdr:rowOff>70402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1275" y="76200"/>
          <a:ext cx="2531994" cy="5752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67"/>
  <sheetViews>
    <sheetView showGridLines="0" tabSelected="1" topLeftCell="A3" workbookViewId="0">
      <selection activeCell="U32" sqref="U32"/>
    </sheetView>
  </sheetViews>
  <sheetFormatPr baseColWidth="10" defaultRowHeight="15"/>
  <cols>
    <col min="1" max="1" width="5.42578125" customWidth="1"/>
    <col min="2" max="2" width="4.140625" customWidth="1"/>
    <col min="3" max="3" width="3.85546875" customWidth="1"/>
    <col min="4" max="4" width="4" customWidth="1"/>
    <col min="5" max="6" width="5.42578125" customWidth="1"/>
    <col min="7" max="7" width="4.140625" customWidth="1"/>
    <col min="8" max="8" width="4.28515625" customWidth="1"/>
    <col min="9" max="9" width="24.5703125" customWidth="1"/>
    <col min="10" max="10" width="17.5703125" customWidth="1"/>
    <col min="11" max="11" width="15.140625" customWidth="1"/>
    <col min="12" max="12" width="13" customWidth="1"/>
    <col min="13" max="13" width="16.7109375" customWidth="1"/>
    <col min="14" max="14" width="14.7109375" customWidth="1"/>
    <col min="15" max="15" width="15.42578125" customWidth="1"/>
    <col min="16" max="16" width="16" customWidth="1"/>
    <col min="17" max="17" width="15.28515625" customWidth="1"/>
    <col min="18" max="18" width="15.7109375" customWidth="1"/>
    <col min="19" max="19" width="15.42578125" customWidth="1"/>
    <col min="20" max="20" width="15.7109375" customWidth="1"/>
    <col min="21" max="21" width="14.85546875" customWidth="1"/>
    <col min="22" max="22" width="8.7109375" customWidth="1"/>
    <col min="23" max="23" width="9.28515625" customWidth="1"/>
    <col min="24" max="24" width="8.140625" customWidth="1"/>
  </cols>
  <sheetData>
    <row r="3" spans="1:25" ht="15.75">
      <c r="A3" s="25" t="s">
        <v>53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5" ht="18.75" customHeight="1">
      <c r="A4" s="25" t="s">
        <v>54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ht="13.5" customHeight="1">
      <c r="A5" s="25" t="s">
        <v>58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5" ht="20.25" customHeight="1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5" ht="35.1" customHeight="1" thickBot="1">
      <c r="A7" s="23" t="s">
        <v>0</v>
      </c>
      <c r="B7" s="23" t="s">
        <v>1</v>
      </c>
      <c r="C7" s="23" t="s">
        <v>2</v>
      </c>
      <c r="D7" s="23" t="s">
        <v>3</v>
      </c>
      <c r="E7" s="23" t="s">
        <v>4</v>
      </c>
      <c r="F7" s="23" t="s">
        <v>5</v>
      </c>
      <c r="G7" s="23" t="s">
        <v>6</v>
      </c>
      <c r="H7" s="23" t="s">
        <v>7</v>
      </c>
      <c r="I7" s="23" t="s">
        <v>8</v>
      </c>
      <c r="J7" s="23" t="s">
        <v>9</v>
      </c>
      <c r="K7" s="23" t="s">
        <v>10</v>
      </c>
      <c r="L7" s="23" t="s">
        <v>11</v>
      </c>
      <c r="M7" s="23" t="s">
        <v>12</v>
      </c>
      <c r="N7" s="23" t="s">
        <v>13</v>
      </c>
      <c r="O7" s="23" t="s">
        <v>49</v>
      </c>
      <c r="P7" s="23" t="s">
        <v>14</v>
      </c>
      <c r="Q7" s="23" t="s">
        <v>15</v>
      </c>
      <c r="R7" s="23" t="s">
        <v>16</v>
      </c>
      <c r="S7" s="23" t="s">
        <v>17</v>
      </c>
      <c r="T7" s="23" t="s">
        <v>18</v>
      </c>
      <c r="U7" s="24" t="s">
        <v>48</v>
      </c>
      <c r="V7" s="24" t="s">
        <v>50</v>
      </c>
      <c r="W7" s="24" t="s">
        <v>51</v>
      </c>
      <c r="X7" s="24" t="s">
        <v>52</v>
      </c>
    </row>
    <row r="8" spans="1:25" ht="35.1" customHeight="1" thickTop="1" thickBot="1">
      <c r="A8" s="17"/>
      <c r="B8" s="3"/>
      <c r="C8" s="3"/>
      <c r="D8" s="3"/>
      <c r="E8" s="3"/>
      <c r="F8" s="3"/>
      <c r="G8" s="3"/>
      <c r="H8" s="3"/>
      <c r="I8" s="4" t="s">
        <v>42</v>
      </c>
      <c r="J8" s="5">
        <f>+J9+J14+J16+J18</f>
        <v>17377834000</v>
      </c>
      <c r="K8" s="5">
        <f t="shared" ref="K8:T8" si="0">+K9+K14+K16+K18</f>
        <v>0</v>
      </c>
      <c r="L8" s="5">
        <f t="shared" si="0"/>
        <v>0</v>
      </c>
      <c r="M8" s="5">
        <f t="shared" si="0"/>
        <v>17377834000</v>
      </c>
      <c r="N8" s="5">
        <f t="shared" si="0"/>
        <v>1187338000</v>
      </c>
      <c r="O8" s="8">
        <f t="shared" ref="O8:O22" si="1">+M8-N8</f>
        <v>16190496000</v>
      </c>
      <c r="P8" s="5">
        <f t="shared" si="0"/>
        <v>16023146932.24</v>
      </c>
      <c r="Q8" s="5">
        <f t="shared" si="0"/>
        <v>167349067.75999999</v>
      </c>
      <c r="R8" s="5">
        <f t="shared" si="0"/>
        <v>10500079710.4</v>
      </c>
      <c r="S8" s="5">
        <f t="shared" si="0"/>
        <v>9978557557.2099991</v>
      </c>
      <c r="T8" s="5">
        <f t="shared" si="0"/>
        <v>9978557557.2099991</v>
      </c>
      <c r="U8" s="6">
        <f>+O8-R8</f>
        <v>5690416289.6000004</v>
      </c>
      <c r="V8" s="7">
        <f>+R8/O8</f>
        <v>0.64853354155425502</v>
      </c>
      <c r="W8" s="7">
        <f>+S8/O8</f>
        <v>0.61632191856321139</v>
      </c>
      <c r="X8" s="7">
        <f>+T8/O8</f>
        <v>0.61632191856321139</v>
      </c>
      <c r="Y8" s="1"/>
    </row>
    <row r="9" spans="1:25" ht="35.1" customHeight="1" thickTop="1" thickBot="1">
      <c r="A9" s="18"/>
      <c r="B9" s="11"/>
      <c r="C9" s="11"/>
      <c r="D9" s="11"/>
      <c r="E9" s="11"/>
      <c r="F9" s="11"/>
      <c r="G9" s="11"/>
      <c r="H9" s="11"/>
      <c r="I9" s="12" t="s">
        <v>41</v>
      </c>
      <c r="J9" s="13">
        <f>SUM(J10:J13)</f>
        <v>15284155000</v>
      </c>
      <c r="K9" s="13">
        <f t="shared" ref="K9:T9" si="2">SUM(K10:K13)</f>
        <v>0</v>
      </c>
      <c r="L9" s="13">
        <f t="shared" si="2"/>
        <v>0</v>
      </c>
      <c r="M9" s="13">
        <f t="shared" si="2"/>
        <v>15284155000</v>
      </c>
      <c r="N9" s="13">
        <f t="shared" si="2"/>
        <v>1187338000</v>
      </c>
      <c r="O9" s="14">
        <f t="shared" si="1"/>
        <v>14096817000</v>
      </c>
      <c r="P9" s="13">
        <f t="shared" si="2"/>
        <v>14096817000</v>
      </c>
      <c r="Q9" s="13">
        <f t="shared" si="2"/>
        <v>0</v>
      </c>
      <c r="R9" s="13">
        <f t="shared" si="2"/>
        <v>8993345916</v>
      </c>
      <c r="S9" s="13">
        <f t="shared" si="2"/>
        <v>8993345916</v>
      </c>
      <c r="T9" s="13">
        <f t="shared" si="2"/>
        <v>8993345916</v>
      </c>
      <c r="U9" s="15">
        <f t="shared" ref="U9:U22" si="3">+O9-R9</f>
        <v>5103471084</v>
      </c>
      <c r="V9" s="16">
        <f t="shared" ref="V9:V22" si="4">+R9/O9</f>
        <v>0.63796996981659049</v>
      </c>
      <c r="W9" s="16">
        <f t="shared" ref="W9:W22" si="5">+S9/O9</f>
        <v>0.63796996981659049</v>
      </c>
      <c r="X9" s="16">
        <f t="shared" ref="X9:X22" si="6">+T9/O9</f>
        <v>0.63796996981659049</v>
      </c>
      <c r="Y9" s="1"/>
    </row>
    <row r="10" spans="1:25" ht="35.1" customHeight="1" thickTop="1" thickBot="1">
      <c r="A10" s="17" t="s">
        <v>19</v>
      </c>
      <c r="B10" s="3" t="s">
        <v>20</v>
      </c>
      <c r="C10" s="3" t="s">
        <v>20</v>
      </c>
      <c r="D10" s="3" t="s">
        <v>20</v>
      </c>
      <c r="E10" s="3"/>
      <c r="F10" s="3" t="s">
        <v>21</v>
      </c>
      <c r="G10" s="3" t="s">
        <v>38</v>
      </c>
      <c r="H10" s="3" t="s">
        <v>33</v>
      </c>
      <c r="I10" s="4" t="s">
        <v>22</v>
      </c>
      <c r="J10" s="5">
        <v>9430223000</v>
      </c>
      <c r="K10" s="5">
        <v>0</v>
      </c>
      <c r="L10" s="5">
        <v>0</v>
      </c>
      <c r="M10" s="5">
        <v>9430223000</v>
      </c>
      <c r="N10" s="5">
        <v>0</v>
      </c>
      <c r="O10" s="8">
        <f t="shared" si="1"/>
        <v>9430223000</v>
      </c>
      <c r="P10" s="5">
        <v>9430223000</v>
      </c>
      <c r="Q10" s="5">
        <v>0</v>
      </c>
      <c r="R10" s="5">
        <v>5948975419</v>
      </c>
      <c r="S10" s="5">
        <v>5948975419</v>
      </c>
      <c r="T10" s="5">
        <v>5948975419</v>
      </c>
      <c r="U10" s="6">
        <f t="shared" si="3"/>
        <v>3481247581</v>
      </c>
      <c r="V10" s="7">
        <f t="shared" si="4"/>
        <v>0.63084143598725073</v>
      </c>
      <c r="W10" s="7">
        <f t="shared" si="5"/>
        <v>0.63084143598725073</v>
      </c>
      <c r="X10" s="7">
        <f t="shared" si="6"/>
        <v>0.63084143598725073</v>
      </c>
      <c r="Y10" s="1"/>
    </row>
    <row r="11" spans="1:25" ht="35.1" customHeight="1" thickTop="1" thickBot="1">
      <c r="A11" s="17" t="s">
        <v>19</v>
      </c>
      <c r="B11" s="3" t="s">
        <v>20</v>
      </c>
      <c r="C11" s="3" t="s">
        <v>20</v>
      </c>
      <c r="D11" s="3" t="s">
        <v>23</v>
      </c>
      <c r="E11" s="3"/>
      <c r="F11" s="3" t="s">
        <v>21</v>
      </c>
      <c r="G11" s="3" t="s">
        <v>38</v>
      </c>
      <c r="H11" s="3" t="s">
        <v>33</v>
      </c>
      <c r="I11" s="4" t="s">
        <v>24</v>
      </c>
      <c r="J11" s="5">
        <v>3432524000</v>
      </c>
      <c r="K11" s="5">
        <v>0</v>
      </c>
      <c r="L11" s="5">
        <v>0</v>
      </c>
      <c r="M11" s="5">
        <v>3432524000</v>
      </c>
      <c r="N11" s="5">
        <v>0</v>
      </c>
      <c r="O11" s="8">
        <f t="shared" si="1"/>
        <v>3432524000</v>
      </c>
      <c r="P11" s="5">
        <v>3432524000</v>
      </c>
      <c r="Q11" s="5">
        <v>0</v>
      </c>
      <c r="R11" s="5">
        <v>2218244683</v>
      </c>
      <c r="S11" s="5">
        <v>2218244683</v>
      </c>
      <c r="T11" s="5">
        <v>2218244683</v>
      </c>
      <c r="U11" s="6">
        <f t="shared" si="3"/>
        <v>1214279317</v>
      </c>
      <c r="V11" s="7">
        <f t="shared" si="4"/>
        <v>0.64624302204441975</v>
      </c>
      <c r="W11" s="7">
        <f t="shared" si="5"/>
        <v>0.64624302204441975</v>
      </c>
      <c r="X11" s="7">
        <f t="shared" si="6"/>
        <v>0.64624302204441975</v>
      </c>
      <c r="Y11" s="1"/>
    </row>
    <row r="12" spans="1:25" ht="35.1" customHeight="1" thickTop="1" thickBot="1">
      <c r="A12" s="17" t="s">
        <v>19</v>
      </c>
      <c r="B12" s="3" t="s">
        <v>20</v>
      </c>
      <c r="C12" s="3" t="s">
        <v>20</v>
      </c>
      <c r="D12" s="3" t="s">
        <v>25</v>
      </c>
      <c r="E12" s="3"/>
      <c r="F12" s="3" t="s">
        <v>21</v>
      </c>
      <c r="G12" s="3" t="s">
        <v>38</v>
      </c>
      <c r="H12" s="3" t="s">
        <v>33</v>
      </c>
      <c r="I12" s="4" t="s">
        <v>26</v>
      </c>
      <c r="J12" s="5">
        <v>1234070000</v>
      </c>
      <c r="K12" s="5">
        <v>0</v>
      </c>
      <c r="L12" s="5">
        <v>0</v>
      </c>
      <c r="M12" s="5">
        <v>1234070000</v>
      </c>
      <c r="N12" s="5">
        <v>0</v>
      </c>
      <c r="O12" s="8">
        <f t="shared" si="1"/>
        <v>1234070000</v>
      </c>
      <c r="P12" s="5">
        <v>1234070000</v>
      </c>
      <c r="Q12" s="5">
        <v>0</v>
      </c>
      <c r="R12" s="5">
        <v>826125814</v>
      </c>
      <c r="S12" s="5">
        <v>826125814</v>
      </c>
      <c r="T12" s="5">
        <v>826125814</v>
      </c>
      <c r="U12" s="6">
        <f t="shared" si="3"/>
        <v>407944186</v>
      </c>
      <c r="V12" s="7">
        <f t="shared" si="4"/>
        <v>0.66943189122172975</v>
      </c>
      <c r="W12" s="7">
        <f t="shared" si="5"/>
        <v>0.66943189122172975</v>
      </c>
      <c r="X12" s="7">
        <f t="shared" si="6"/>
        <v>0.66943189122172975</v>
      </c>
      <c r="Y12" s="1"/>
    </row>
    <row r="13" spans="1:25" ht="35.1" customHeight="1" thickTop="1" thickBot="1">
      <c r="A13" s="17" t="s">
        <v>19</v>
      </c>
      <c r="B13" s="3" t="s">
        <v>20</v>
      </c>
      <c r="C13" s="3" t="s">
        <v>20</v>
      </c>
      <c r="D13" s="3" t="s">
        <v>28</v>
      </c>
      <c r="E13" s="3"/>
      <c r="F13" s="3" t="s">
        <v>21</v>
      </c>
      <c r="G13" s="3" t="s">
        <v>38</v>
      </c>
      <c r="H13" s="3" t="s">
        <v>33</v>
      </c>
      <c r="I13" s="4" t="s">
        <v>39</v>
      </c>
      <c r="J13" s="5">
        <v>1187338000</v>
      </c>
      <c r="K13" s="5">
        <v>0</v>
      </c>
      <c r="L13" s="5">
        <v>0</v>
      </c>
      <c r="M13" s="5">
        <v>1187338000</v>
      </c>
      <c r="N13" s="5">
        <v>1187338000</v>
      </c>
      <c r="O13" s="8">
        <f t="shared" si="1"/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6">
        <f t="shared" si="3"/>
        <v>0</v>
      </c>
      <c r="V13" s="7">
        <v>0</v>
      </c>
      <c r="W13" s="7">
        <v>0</v>
      </c>
      <c r="X13" s="7">
        <v>0</v>
      </c>
      <c r="Y13" s="1"/>
    </row>
    <row r="14" spans="1:25" ht="35.1" customHeight="1" thickTop="1" thickBot="1">
      <c r="A14" s="18"/>
      <c r="B14" s="11"/>
      <c r="C14" s="11"/>
      <c r="D14" s="11"/>
      <c r="E14" s="11"/>
      <c r="F14" s="11"/>
      <c r="G14" s="11"/>
      <c r="H14" s="11"/>
      <c r="I14" s="12" t="s">
        <v>46</v>
      </c>
      <c r="J14" s="13">
        <f>+J15</f>
        <v>2024189000</v>
      </c>
      <c r="K14" s="13">
        <f t="shared" ref="K14:T14" si="7">+K15</f>
        <v>0</v>
      </c>
      <c r="L14" s="13">
        <f t="shared" si="7"/>
        <v>0</v>
      </c>
      <c r="M14" s="13">
        <f t="shared" si="7"/>
        <v>2024189000</v>
      </c>
      <c r="N14" s="13">
        <f t="shared" si="7"/>
        <v>0</v>
      </c>
      <c r="O14" s="14">
        <f t="shared" si="1"/>
        <v>2024189000</v>
      </c>
      <c r="P14" s="13">
        <f t="shared" si="7"/>
        <v>1861229932.24</v>
      </c>
      <c r="Q14" s="13">
        <f t="shared" si="7"/>
        <v>162959067.75999999</v>
      </c>
      <c r="R14" s="13">
        <f t="shared" si="7"/>
        <v>1472842129.4000001</v>
      </c>
      <c r="S14" s="13">
        <f t="shared" si="7"/>
        <v>951319976.21000004</v>
      </c>
      <c r="T14" s="13">
        <f t="shared" si="7"/>
        <v>951319976.21000004</v>
      </c>
      <c r="U14" s="15">
        <f t="shared" si="3"/>
        <v>551346870.5999999</v>
      </c>
      <c r="V14" s="16">
        <f t="shared" si="4"/>
        <v>0.72762085427793555</v>
      </c>
      <c r="W14" s="16">
        <f t="shared" si="5"/>
        <v>0.46997586500568872</v>
      </c>
      <c r="X14" s="16">
        <f t="shared" si="6"/>
        <v>0.46997586500568872</v>
      </c>
      <c r="Y14" s="1"/>
    </row>
    <row r="15" spans="1:25" ht="35.1" customHeight="1" thickTop="1" thickBot="1">
      <c r="A15" s="17" t="s">
        <v>19</v>
      </c>
      <c r="B15" s="3" t="s">
        <v>23</v>
      </c>
      <c r="C15" s="3"/>
      <c r="D15" s="3"/>
      <c r="E15" s="3"/>
      <c r="F15" s="3" t="s">
        <v>21</v>
      </c>
      <c r="G15" s="3" t="s">
        <v>38</v>
      </c>
      <c r="H15" s="3" t="s">
        <v>33</v>
      </c>
      <c r="I15" s="4" t="s">
        <v>27</v>
      </c>
      <c r="J15" s="5">
        <v>2024189000</v>
      </c>
      <c r="K15" s="5">
        <v>0</v>
      </c>
      <c r="L15" s="5">
        <v>0</v>
      </c>
      <c r="M15" s="5">
        <v>2024189000</v>
      </c>
      <c r="N15" s="5">
        <v>0</v>
      </c>
      <c r="O15" s="8">
        <f t="shared" si="1"/>
        <v>2024189000</v>
      </c>
      <c r="P15" s="5">
        <v>1861229932.24</v>
      </c>
      <c r="Q15" s="5">
        <v>162959067.75999999</v>
      </c>
      <c r="R15" s="5">
        <v>1472842129.4000001</v>
      </c>
      <c r="S15" s="5">
        <v>951319976.21000004</v>
      </c>
      <c r="T15" s="5">
        <v>951319976.21000004</v>
      </c>
      <c r="U15" s="6">
        <f t="shared" si="3"/>
        <v>551346870.5999999</v>
      </c>
      <c r="V15" s="7">
        <f t="shared" si="4"/>
        <v>0.72762085427793555</v>
      </c>
      <c r="W15" s="7">
        <f t="shared" si="5"/>
        <v>0.46997586500568872</v>
      </c>
      <c r="X15" s="7">
        <f t="shared" si="6"/>
        <v>0.46997586500568872</v>
      </c>
      <c r="Y15" s="1"/>
    </row>
    <row r="16" spans="1:25" ht="35.1" customHeight="1" thickTop="1" thickBot="1">
      <c r="A16" s="18"/>
      <c r="B16" s="11"/>
      <c r="C16" s="11"/>
      <c r="D16" s="11"/>
      <c r="E16" s="11"/>
      <c r="F16" s="11"/>
      <c r="G16" s="11"/>
      <c r="H16" s="11"/>
      <c r="I16" s="12" t="s">
        <v>43</v>
      </c>
      <c r="J16" s="13">
        <f>+J17</f>
        <v>65100000</v>
      </c>
      <c r="K16" s="13">
        <f t="shared" ref="K16:T16" si="8">+K17</f>
        <v>0</v>
      </c>
      <c r="L16" s="13">
        <f t="shared" si="8"/>
        <v>0</v>
      </c>
      <c r="M16" s="13">
        <f t="shared" si="8"/>
        <v>65100000</v>
      </c>
      <c r="N16" s="13">
        <f t="shared" si="8"/>
        <v>0</v>
      </c>
      <c r="O16" s="14">
        <f t="shared" si="1"/>
        <v>65100000</v>
      </c>
      <c r="P16" s="13">
        <f t="shared" si="8"/>
        <v>65100000</v>
      </c>
      <c r="Q16" s="13">
        <f t="shared" si="8"/>
        <v>0</v>
      </c>
      <c r="R16" s="13">
        <f t="shared" si="8"/>
        <v>33891665</v>
      </c>
      <c r="S16" s="13">
        <f t="shared" si="8"/>
        <v>33891665</v>
      </c>
      <c r="T16" s="13">
        <f t="shared" si="8"/>
        <v>33891665</v>
      </c>
      <c r="U16" s="15">
        <f t="shared" si="3"/>
        <v>31208335</v>
      </c>
      <c r="V16" s="16">
        <f t="shared" si="4"/>
        <v>0.52060929339477724</v>
      </c>
      <c r="W16" s="16">
        <f t="shared" si="5"/>
        <v>0.52060929339477724</v>
      </c>
      <c r="X16" s="16">
        <f t="shared" si="6"/>
        <v>0.52060929339477724</v>
      </c>
      <c r="Y16" s="1"/>
    </row>
    <row r="17" spans="1:25" ht="35.1" customHeight="1" thickTop="1" thickBot="1">
      <c r="A17" s="17" t="s">
        <v>19</v>
      </c>
      <c r="B17" s="3" t="s">
        <v>25</v>
      </c>
      <c r="C17" s="3" t="s">
        <v>28</v>
      </c>
      <c r="D17" s="3" t="s">
        <v>23</v>
      </c>
      <c r="E17" s="3" t="s">
        <v>29</v>
      </c>
      <c r="F17" s="3" t="s">
        <v>21</v>
      </c>
      <c r="G17" s="3" t="s">
        <v>38</v>
      </c>
      <c r="H17" s="3" t="s">
        <v>33</v>
      </c>
      <c r="I17" s="4" t="s">
        <v>30</v>
      </c>
      <c r="J17" s="5">
        <v>65100000</v>
      </c>
      <c r="K17" s="5">
        <v>0</v>
      </c>
      <c r="L17" s="5">
        <v>0</v>
      </c>
      <c r="M17" s="5">
        <v>65100000</v>
      </c>
      <c r="N17" s="5">
        <v>0</v>
      </c>
      <c r="O17" s="8">
        <f t="shared" si="1"/>
        <v>65100000</v>
      </c>
      <c r="P17" s="5">
        <v>65100000</v>
      </c>
      <c r="Q17" s="5">
        <v>0</v>
      </c>
      <c r="R17" s="5">
        <v>33891665</v>
      </c>
      <c r="S17" s="5">
        <v>33891665</v>
      </c>
      <c r="T17" s="5">
        <v>33891665</v>
      </c>
      <c r="U17" s="6">
        <f t="shared" si="3"/>
        <v>31208335</v>
      </c>
      <c r="V17" s="7">
        <f t="shared" si="4"/>
        <v>0.52060929339477724</v>
      </c>
      <c r="W17" s="7">
        <f t="shared" si="5"/>
        <v>0.52060929339477724</v>
      </c>
      <c r="X17" s="7">
        <f t="shared" si="6"/>
        <v>0.52060929339477724</v>
      </c>
      <c r="Y17" s="1"/>
    </row>
    <row r="18" spans="1:25" ht="35.1" customHeight="1" thickTop="1" thickBot="1">
      <c r="A18" s="18"/>
      <c r="B18" s="11"/>
      <c r="C18" s="11"/>
      <c r="D18" s="11"/>
      <c r="E18" s="11"/>
      <c r="F18" s="11"/>
      <c r="G18" s="11"/>
      <c r="H18" s="11"/>
      <c r="I18" s="12" t="s">
        <v>44</v>
      </c>
      <c r="J18" s="13">
        <f>+J19</f>
        <v>4390000</v>
      </c>
      <c r="K18" s="13">
        <f t="shared" ref="K18:T18" si="9">+K19</f>
        <v>0</v>
      </c>
      <c r="L18" s="13">
        <f t="shared" si="9"/>
        <v>0</v>
      </c>
      <c r="M18" s="13">
        <f t="shared" si="9"/>
        <v>4390000</v>
      </c>
      <c r="N18" s="13">
        <f t="shared" si="9"/>
        <v>0</v>
      </c>
      <c r="O18" s="14">
        <f t="shared" si="1"/>
        <v>4390000</v>
      </c>
      <c r="P18" s="13">
        <f t="shared" si="9"/>
        <v>0</v>
      </c>
      <c r="Q18" s="13">
        <f t="shared" si="9"/>
        <v>4390000</v>
      </c>
      <c r="R18" s="13">
        <f t="shared" si="9"/>
        <v>0</v>
      </c>
      <c r="S18" s="13">
        <f t="shared" si="9"/>
        <v>0</v>
      </c>
      <c r="T18" s="13">
        <f t="shared" si="9"/>
        <v>0</v>
      </c>
      <c r="U18" s="15">
        <f t="shared" si="3"/>
        <v>4390000</v>
      </c>
      <c r="V18" s="16">
        <f t="shared" si="4"/>
        <v>0</v>
      </c>
      <c r="W18" s="16">
        <f t="shared" si="5"/>
        <v>0</v>
      </c>
      <c r="X18" s="16">
        <f t="shared" si="6"/>
        <v>0</v>
      </c>
      <c r="Y18" s="1"/>
    </row>
    <row r="19" spans="1:25" ht="35.1" customHeight="1" thickTop="1" thickBot="1">
      <c r="A19" s="17" t="s">
        <v>19</v>
      </c>
      <c r="B19" s="3" t="s">
        <v>31</v>
      </c>
      <c r="C19" s="3" t="s">
        <v>20</v>
      </c>
      <c r="D19" s="3"/>
      <c r="E19" s="3"/>
      <c r="F19" s="3" t="s">
        <v>21</v>
      </c>
      <c r="G19" s="3" t="s">
        <v>38</v>
      </c>
      <c r="H19" s="3" t="s">
        <v>33</v>
      </c>
      <c r="I19" s="4" t="s">
        <v>32</v>
      </c>
      <c r="J19" s="5">
        <v>4390000</v>
      </c>
      <c r="K19" s="5">
        <v>0</v>
      </c>
      <c r="L19" s="5">
        <v>0</v>
      </c>
      <c r="M19" s="5">
        <v>4390000</v>
      </c>
      <c r="N19" s="5">
        <v>0</v>
      </c>
      <c r="O19" s="8">
        <f t="shared" si="1"/>
        <v>4390000</v>
      </c>
      <c r="P19" s="5">
        <v>0</v>
      </c>
      <c r="Q19" s="5">
        <v>4390000</v>
      </c>
      <c r="R19" s="5">
        <v>0</v>
      </c>
      <c r="S19" s="5">
        <v>0</v>
      </c>
      <c r="T19" s="5">
        <v>0</v>
      </c>
      <c r="U19" s="6">
        <f t="shared" si="3"/>
        <v>4390000</v>
      </c>
      <c r="V19" s="7">
        <f t="shared" si="4"/>
        <v>0</v>
      </c>
      <c r="W19" s="7">
        <f t="shared" si="5"/>
        <v>0</v>
      </c>
      <c r="X19" s="7">
        <f t="shared" si="6"/>
        <v>0</v>
      </c>
      <c r="Y19" s="1"/>
    </row>
    <row r="20" spans="1:25" ht="35.1" customHeight="1" thickTop="1" thickBot="1">
      <c r="A20" s="18"/>
      <c r="B20" s="11"/>
      <c r="C20" s="11"/>
      <c r="D20" s="11"/>
      <c r="E20" s="11"/>
      <c r="F20" s="11"/>
      <c r="G20" s="11"/>
      <c r="H20" s="11"/>
      <c r="I20" s="12" t="s">
        <v>45</v>
      </c>
      <c r="J20" s="13">
        <f>+J21</f>
        <v>13355000000</v>
      </c>
      <c r="K20" s="13">
        <f t="shared" ref="K20:T20" si="10">+K21</f>
        <v>0</v>
      </c>
      <c r="L20" s="13">
        <f t="shared" si="10"/>
        <v>0</v>
      </c>
      <c r="M20" s="13">
        <f t="shared" si="10"/>
        <v>13355000000</v>
      </c>
      <c r="N20" s="13">
        <f t="shared" si="10"/>
        <v>0</v>
      </c>
      <c r="O20" s="14">
        <f t="shared" si="1"/>
        <v>13355000000</v>
      </c>
      <c r="P20" s="13">
        <f t="shared" si="10"/>
        <v>11901476532.139999</v>
      </c>
      <c r="Q20" s="13">
        <f t="shared" si="10"/>
        <v>1453523467.8599999</v>
      </c>
      <c r="R20" s="13">
        <f t="shared" si="10"/>
        <v>9941125477.1399994</v>
      </c>
      <c r="S20" s="13">
        <f t="shared" si="10"/>
        <v>5053147712.3999996</v>
      </c>
      <c r="T20" s="13">
        <f t="shared" si="10"/>
        <v>5004924909.3999996</v>
      </c>
      <c r="U20" s="15">
        <f t="shared" si="3"/>
        <v>3413874522.8600006</v>
      </c>
      <c r="V20" s="16">
        <f t="shared" si="4"/>
        <v>0.74437480173268433</v>
      </c>
      <c r="W20" s="16">
        <f t="shared" si="5"/>
        <v>0.37837122518906774</v>
      </c>
      <c r="X20" s="16">
        <f t="shared" si="6"/>
        <v>0.37476038258330213</v>
      </c>
      <c r="Y20" s="1"/>
    </row>
    <row r="21" spans="1:25" ht="57" customHeight="1" thickTop="1" thickBot="1">
      <c r="A21" s="17" t="s">
        <v>34</v>
      </c>
      <c r="B21" s="3" t="s">
        <v>35</v>
      </c>
      <c r="C21" s="3" t="s">
        <v>36</v>
      </c>
      <c r="D21" s="3" t="s">
        <v>37</v>
      </c>
      <c r="E21" s="3"/>
      <c r="F21" s="3" t="s">
        <v>21</v>
      </c>
      <c r="G21" s="3" t="s">
        <v>38</v>
      </c>
      <c r="H21" s="3" t="s">
        <v>33</v>
      </c>
      <c r="I21" s="4" t="s">
        <v>40</v>
      </c>
      <c r="J21" s="5">
        <v>13355000000</v>
      </c>
      <c r="K21" s="5">
        <v>0</v>
      </c>
      <c r="L21" s="5">
        <v>0</v>
      </c>
      <c r="M21" s="5">
        <v>13355000000</v>
      </c>
      <c r="N21" s="5">
        <v>0</v>
      </c>
      <c r="O21" s="8">
        <f t="shared" si="1"/>
        <v>13355000000</v>
      </c>
      <c r="P21" s="5">
        <v>11901476532.139999</v>
      </c>
      <c r="Q21" s="5">
        <v>1453523467.8599999</v>
      </c>
      <c r="R21" s="5">
        <v>9941125477.1399994</v>
      </c>
      <c r="S21" s="5">
        <v>5053147712.3999996</v>
      </c>
      <c r="T21" s="5">
        <v>5004924909.3999996</v>
      </c>
      <c r="U21" s="6">
        <f t="shared" si="3"/>
        <v>3413874522.8600006</v>
      </c>
      <c r="V21" s="7">
        <f t="shared" si="4"/>
        <v>0.74437480173268433</v>
      </c>
      <c r="W21" s="7">
        <f t="shared" si="5"/>
        <v>0.37837122518906774</v>
      </c>
      <c r="X21" s="7">
        <f t="shared" si="6"/>
        <v>0.37476038258330213</v>
      </c>
      <c r="Y21" s="1"/>
    </row>
    <row r="22" spans="1:25" ht="35.1" customHeight="1" thickTop="1" thickBot="1">
      <c r="A22" s="18"/>
      <c r="B22" s="11"/>
      <c r="C22" s="11"/>
      <c r="D22" s="11"/>
      <c r="E22" s="11"/>
      <c r="F22" s="11"/>
      <c r="G22" s="11"/>
      <c r="H22" s="11"/>
      <c r="I22" s="12" t="s">
        <v>47</v>
      </c>
      <c r="J22" s="13">
        <f>+J8+J20</f>
        <v>30732834000</v>
      </c>
      <c r="K22" s="13">
        <f t="shared" ref="K22:T22" si="11">+K8+K20</f>
        <v>0</v>
      </c>
      <c r="L22" s="13">
        <f t="shared" si="11"/>
        <v>0</v>
      </c>
      <c r="M22" s="13">
        <f t="shared" si="11"/>
        <v>30732834000</v>
      </c>
      <c r="N22" s="13">
        <f t="shared" si="11"/>
        <v>1187338000</v>
      </c>
      <c r="O22" s="14">
        <f t="shared" si="1"/>
        <v>29545496000</v>
      </c>
      <c r="P22" s="13">
        <f t="shared" si="11"/>
        <v>27924623464.379997</v>
      </c>
      <c r="Q22" s="13">
        <f t="shared" si="11"/>
        <v>1620872535.6199999</v>
      </c>
      <c r="R22" s="13">
        <f t="shared" si="11"/>
        <v>20441205187.540001</v>
      </c>
      <c r="S22" s="13">
        <f t="shared" si="11"/>
        <v>15031705269.609999</v>
      </c>
      <c r="T22" s="13">
        <f t="shared" si="11"/>
        <v>14983482466.609999</v>
      </c>
      <c r="U22" s="15">
        <f t="shared" si="3"/>
        <v>9104290812.4599991</v>
      </c>
      <c r="V22" s="16">
        <f t="shared" si="4"/>
        <v>0.69185520485220486</v>
      </c>
      <c r="W22" s="16">
        <f t="shared" si="5"/>
        <v>0.50876469528925827</v>
      </c>
      <c r="X22" s="16">
        <f t="shared" si="6"/>
        <v>0.50713254117006523</v>
      </c>
      <c r="Y22" s="1"/>
    </row>
    <row r="23" spans="1:25" ht="15.75" thickTop="1">
      <c r="A23" s="21" t="s">
        <v>55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10"/>
      <c r="W23" s="10"/>
      <c r="X23" s="10"/>
      <c r="Y23" s="1"/>
    </row>
    <row r="24" spans="1:25">
      <c r="A24" s="21" t="s">
        <v>56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  <c r="V24" s="1"/>
      <c r="W24" s="1"/>
      <c r="X24" s="1"/>
      <c r="Y24" s="1"/>
    </row>
    <row r="25" spans="1:25">
      <c r="A25" s="21" t="s">
        <v>57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2"/>
      <c r="V25" s="1"/>
      <c r="W25" s="1"/>
      <c r="X25" s="1"/>
      <c r="Y25" s="1"/>
    </row>
    <row r="26" spans="1: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9"/>
      <c r="V26" s="1"/>
      <c r="W26" s="1"/>
      <c r="X26" s="1"/>
      <c r="Y26" s="1"/>
    </row>
    <row r="27" spans="1: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9"/>
      <c r="V27" s="1"/>
      <c r="W27" s="1"/>
      <c r="X27" s="1"/>
      <c r="Y27" s="1"/>
    </row>
    <row r="28" spans="1:25" ht="28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9"/>
      <c r="V28" s="1"/>
      <c r="W28" s="1"/>
      <c r="X28" s="1"/>
      <c r="Y28" s="1"/>
    </row>
    <row r="29" spans="1: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9"/>
      <c r="V29" s="1"/>
      <c r="W29" s="1"/>
      <c r="X29" s="1"/>
      <c r="Y29" s="1"/>
    </row>
    <row r="30" spans="1:25" ht="27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9"/>
      <c r="V30" s="1"/>
      <c r="W30" s="1"/>
      <c r="X30" s="1"/>
      <c r="Y30" s="1"/>
    </row>
    <row r="31" spans="1: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9"/>
      <c r="V31" s="1"/>
      <c r="W31" s="1"/>
      <c r="X31" s="1"/>
      <c r="Y31" s="1"/>
    </row>
    <row r="32" spans="1: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9"/>
      <c r="V32" s="1"/>
      <c r="W32" s="1"/>
      <c r="X32" s="1"/>
      <c r="Y32" s="1"/>
    </row>
    <row r="33" spans="21:21">
      <c r="U33" s="2"/>
    </row>
    <row r="34" spans="21:21">
      <c r="U34" s="2"/>
    </row>
    <row r="35" spans="21:21">
      <c r="U35" s="2"/>
    </row>
    <row r="36" spans="21:21">
      <c r="U36" s="2"/>
    </row>
    <row r="37" spans="21:21">
      <c r="U37" s="2"/>
    </row>
    <row r="38" spans="21:21">
      <c r="U38" s="2"/>
    </row>
    <row r="39" spans="21:21">
      <c r="U39" s="2"/>
    </row>
    <row r="40" spans="21:21">
      <c r="U40" s="2"/>
    </row>
    <row r="41" spans="21:21">
      <c r="U41" s="2"/>
    </row>
    <row r="42" spans="21:21">
      <c r="U42" s="2"/>
    </row>
    <row r="43" spans="21:21">
      <c r="U43" s="2"/>
    </row>
    <row r="44" spans="21:21">
      <c r="U44" s="2"/>
    </row>
    <row r="45" spans="21:21">
      <c r="U45" s="2"/>
    </row>
    <row r="46" spans="21:21">
      <c r="U46" s="2"/>
    </row>
    <row r="47" spans="21:21">
      <c r="U47" s="2"/>
    </row>
    <row r="48" spans="21:21">
      <c r="U48" s="2"/>
    </row>
    <row r="49" spans="21:21">
      <c r="U49" s="2"/>
    </row>
    <row r="50" spans="21:21">
      <c r="U50" s="2"/>
    </row>
    <row r="51" spans="21:21">
      <c r="U51" s="2"/>
    </row>
    <row r="52" spans="21:21" ht="33.950000000000003" customHeight="1">
      <c r="U52" s="2"/>
    </row>
    <row r="53" spans="21:21" ht="35.1" customHeight="1">
      <c r="U53" s="2"/>
    </row>
    <row r="54" spans="21:21" ht="35.1" customHeight="1">
      <c r="U54" s="2"/>
    </row>
    <row r="55" spans="21:21" ht="35.1" customHeight="1">
      <c r="U55" s="2"/>
    </row>
    <row r="56" spans="21:21" ht="35.1" customHeight="1">
      <c r="U56" s="2"/>
    </row>
    <row r="57" spans="21:21" ht="35.1" customHeight="1">
      <c r="U57" s="2"/>
    </row>
    <row r="58" spans="21:21" ht="35.1" customHeight="1">
      <c r="U58" s="2"/>
    </row>
    <row r="59" spans="21:21" ht="35.1" customHeight="1"/>
    <row r="60" spans="21:21" ht="35.1" customHeight="1"/>
    <row r="61" spans="21:21" ht="35.1" customHeight="1"/>
    <row r="62" spans="21:21" ht="35.1" customHeight="1"/>
    <row r="63" spans="21:21" ht="35.1" customHeight="1"/>
    <row r="64" spans="21:21" ht="35.1" customHeight="1"/>
    <row r="65" ht="35.1" customHeight="1"/>
    <row r="66" ht="48.75" customHeight="1"/>
    <row r="67" ht="35.1" customHeight="1"/>
  </sheetData>
  <mergeCells count="3">
    <mergeCell ref="A3:X3"/>
    <mergeCell ref="A4:X4"/>
    <mergeCell ref="A5:X5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DCE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2023-09-08T14:20:18Z</cp:lastPrinted>
  <dcterms:created xsi:type="dcterms:W3CDTF">2023-09-07T15:26:35Z</dcterms:created>
  <dcterms:modified xsi:type="dcterms:W3CDTF">2023-09-08T14:21:06Z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